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<sst xmlns="http://schemas.openxmlformats.org/spreadsheetml/2006/main" count="232" uniqueCount="120">
  <si>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</si>
  <si>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</si>
  <si>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</si>
  <si>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</si>
  <si>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</si>
  <si>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</si>
  <si>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</si>
  <si>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</si>
  <si>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</si>
  <si>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</si>
  <si>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</si>
  <si>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</si>
  <si>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</si>
  <si>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</si>
  <si>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</si>
  <si>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</si>
  <si>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</si>
  <si>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</si>
  <si>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</si>
  <si>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</si>
  <si>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</si>
  <si>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</si>
  <si>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</si>
  <si>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</si>
  <si>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</si>
  <si>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</si>
  <si>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</si>
  <si>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</si>
  <si>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</si>
  <si>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</si>
  <si>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</si>
  <si>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</si>
  <si>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</si>
  <si>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</si>
  <si>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</si>
  <si>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</si>
  <si>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</si>
  <si>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</si>
  <si>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</si>
  <si>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</si>
  <si>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</si>
  <si>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</si>
  <si>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</si>
  <si>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</si>
  <si>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</si>
  <si>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</si>
  <si>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</si>
  <si>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</si>
  <si>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</si>
  <si>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</si>
  <si>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</si>
  <si>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</si>
  <si>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</si>
  <si>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</si>
  <si>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</si>
  <si>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</si>
  <si>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</si>
  <si>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</si>
  <si>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</si>
  <si>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</si>
  <si>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</si>
  <si>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</si>
  <si>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</si>
  <si>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</si>
  <si>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</si>
  <si>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</si>
  <si>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</si>
  <si>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</si>
  <si>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</si>
  <si>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</si>
  <si>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</si>
  <si>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</si>
  <si>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</si>
  <si>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</si>
  <si>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</si>
  <si>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</si>
  <si>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</si>
  <si>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</si>
  <si>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</si>
  <si>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</si>
  <si>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</si>
  <si>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</si>
  <si>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</si>
  <si>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</si>
  <si>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</si>
  <si>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</si>
  <si>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</si>
  <si>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</si>
  <si>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</si>
  <si>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</si>
  <si>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</si>
  <si>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</si>
  <si>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</si>
  <si>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</si>
  <si>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</si>
  <si>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</si>
  <si>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</si>
  <si>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</si>
  <si>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</si>
  <si>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</si>
  <si>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</si>
  <si>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</si>
  <si>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</si>
  <si>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</si>
  <si>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</si>
  <si>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美瑛町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</si>
  <si>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</si>
  <si>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</si>
  <si>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</si>
  <si>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</si>
  <si>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</si>
  <si>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</si>
  <si>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</si>
  <si>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</si>
  <si>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</si>
  <si>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</si>
  <si>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</si>
  <si>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○経常収支比率は100％を上回っており、累積欠損比率は生じていない。流動比率は増加し、債務残高は大雨災害の影響により増加したが概ね健全な経営ができている。
○料金回収率が下がり、給水原価は増加している。長期間、抜本的な料金改定を行っていないため施設の維持経費や人口推計を加味した料金改定が課題。
〇施設利用率及び有収率は類似団体平均値を上回っていることから、施設の稼働状況は良好といえる。</t>
    <rPh sb="39" eb="41">
      <t>ゾウカ</t>
    </rPh>
    <rPh sb="43" eb="45">
      <t>サイム</t>
    </rPh>
    <rPh sb="45" eb="47">
      <t>ザンダカ</t>
    </rPh>
    <rPh sb="48" eb="50">
      <t>オオアメ</t>
    </rPh>
    <rPh sb="50" eb="52">
      <t>サイガイ</t>
    </rPh>
    <rPh sb="53" eb="55">
      <t>エイキョウ</t>
    </rPh>
    <rPh sb="58" eb="60">
      <t>ゾウカ</t>
    </rPh>
    <rPh sb="63" eb="64">
      <t>オオム</t>
    </rPh>
    <rPh sb="85" eb="86">
      <t>サ</t>
    </rPh>
    <rPh sb="94" eb="96">
      <t>ゾウカ</t>
    </rPh>
    <phoneticPr fontId="4"/>
  </si>
  <si>
    <t>〇減価償却率は、類似団体と近似値であり、４７.４％という状況で、管路経年化率は低い状況。経年状況等を把握しながら管路の長寿命化や更新を計画的に行う必要がある。</t>
    <phoneticPr fontId="4"/>
  </si>
  <si>
    <t>安定的な給水を行うためには、水道施設の計画的な更新が必要となるため、料金回収率の向上と給水人口の推計を加味した料金改定を行うことが必要である。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</si>
</sst>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c:v>
                </c:pt>
                <c:pt idx="1">
                  <c:v>0.32</c:v>
                </c:pt>
                <c:pt idx="2">
                  <c:v>0.13</c:v>
                </c:pt>
                <c:pt idx="3" formatCode="#,##0.00;&quot;△&quot;#,##0.00">
                  <c:v>0</c:v>
                </c:pt>
                <c:pt idx="4" formatCode="#,##0.00;&quot;△&quot;#,##0.00">
                  <c:v>0</c:v>
                </c:pt>
              </c:numCache>
            </c:numRef>
          </c:val>
        </c:ser>
        <c:dLbls>
          <c:showLegendKey val="0"/>
          <c:showVal val="0"/>
          <c:showCatName val="0"/>
          <c:showSerName val="0"/>
          <c:showPercent val="0"/>
          <c:showBubbleSize val="0"/>
        </c:dLbls>
        <c:gapWidth val="150"/>
        <c:axId val="83330176"/>
        <c:axId val="833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83330176"/>
        <c:axId val="83332096"/>
      </c:lineChart>
      <c:dateAx>
        <c:axId val="83330176"/>
        <c:scaling>
          <c:orientation val="minMax"/>
        </c:scaling>
        <c:delete val="1"/>
        <c:axPos val="b"/>
        <c:numFmt formatCode="ge" sourceLinked="1"/>
        <c:majorTickMark val="none"/>
        <c:minorTickMark val="none"/>
        <c:tickLblPos val="none"/>
        <c:crossAx val="83332096"/>
        <c:crosses val="autoZero"/>
        <c:auto val="1"/>
        <c:lblOffset val="100"/>
        <c:baseTimeUnit val="years"/>
      </c:dateAx>
      <c:valAx>
        <c:axId val="833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65.63</c:v>
                </c:pt>
                <c:pt idx="1">
                  <c:v>66.48</c:v>
                </c:pt>
                <c:pt idx="2">
                  <c:v>66.84</c:v>
                </c:pt>
                <c:pt idx="3">
                  <c:v>67.3</c:v>
                </c:pt>
                <c:pt idx="4">
                  <c:v>68.510000000000005</c:v>
                </c:pt>
              </c:numCache>
            </c:numRef>
          </c:val>
        </c:ser>
        <c:dLbls>
          <c:showLegendKey val="0"/>
          <c:showVal val="0"/>
          <c:showCatName val="0"/>
          <c:showSerName val="0"/>
          <c:showPercent val="0"/>
          <c:showBubbleSize val="0"/>
        </c:dLbls>
        <c:gapWidth val="150"/>
        <c:axId val="84538880"/>
        <c:axId val="845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84538880"/>
        <c:axId val="84540800"/>
      </c:lineChart>
      <c:dateAx>
        <c:axId val="84538880"/>
        <c:scaling>
          <c:orientation val="minMax"/>
        </c:scaling>
        <c:delete val="1"/>
        <c:axPos val="b"/>
        <c:numFmt formatCode="ge" sourceLinked="1"/>
        <c:majorTickMark val="none"/>
        <c:minorTickMark val="none"/>
        <c:tickLblPos val="none"/>
        <c:crossAx val="84540800"/>
        <c:crosses val="autoZero"/>
        <c:auto val="1"/>
        <c:lblOffset val="100"/>
        <c:baseTimeUnit val="years"/>
      </c:dateAx>
      <c:valAx>
        <c:axId val="845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85.17</c:v>
                </c:pt>
                <c:pt idx="1">
                  <c:v>84.38</c:v>
                </c:pt>
                <c:pt idx="2">
                  <c:v>83.93</c:v>
                </c:pt>
                <c:pt idx="3">
                  <c:v>82.48</c:v>
                </c:pt>
                <c:pt idx="4">
                  <c:v>83.07</c:v>
                </c:pt>
              </c:numCache>
            </c:numRef>
          </c:val>
        </c:ser>
        <c:dLbls>
          <c:showLegendKey val="0"/>
          <c:showVal val="0"/>
          <c:showCatName val="0"/>
          <c:showSerName val="0"/>
          <c:showPercent val="0"/>
          <c:showBubbleSize val="0"/>
        </c:dLbls>
        <c:gapWidth val="150"/>
        <c:axId val="84636800"/>
        <c:axId val="846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84636800"/>
        <c:axId val="84638720"/>
      </c:lineChart>
      <c:dateAx>
        <c:axId val="84636800"/>
        <c:scaling>
          <c:orientation val="minMax"/>
        </c:scaling>
        <c:delete val="1"/>
        <c:axPos val="b"/>
        <c:numFmt formatCode="ge" sourceLinked="1"/>
        <c:majorTickMark val="none"/>
        <c:minorTickMark val="none"/>
        <c:tickLblPos val="none"/>
        <c:crossAx val="84638720"/>
        <c:crosses val="autoZero"/>
        <c:auto val="1"/>
        <c:lblOffset val="100"/>
        <c:baseTimeUnit val="years"/>
      </c:dateAx>
      <c:valAx>
        <c:axId val="846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100.58</c:v>
                </c:pt>
                <c:pt idx="1">
                  <c:v>100.13</c:v>
                </c:pt>
                <c:pt idx="2">
                  <c:v>99.84</c:v>
                </c:pt>
                <c:pt idx="3">
                  <c:v>101.15</c:v>
                </c:pt>
                <c:pt idx="4">
                  <c:v>101.91</c:v>
                </c:pt>
              </c:numCache>
            </c:numRef>
          </c:val>
        </c:ser>
        <c:dLbls>
          <c:showLegendKey val="0"/>
          <c:showVal val="0"/>
          <c:showCatName val="0"/>
          <c:showSerName val="0"/>
          <c:showPercent val="0"/>
          <c:showBubbleSize val="0"/>
        </c:dLbls>
        <c:gapWidth val="150"/>
        <c:axId val="84169472"/>
        <c:axId val="841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84169472"/>
        <c:axId val="84171392"/>
      </c:lineChart>
      <c:dateAx>
        <c:axId val="84169472"/>
        <c:scaling>
          <c:orientation val="minMax"/>
        </c:scaling>
        <c:delete val="1"/>
        <c:axPos val="b"/>
        <c:numFmt formatCode="ge" sourceLinked="1"/>
        <c:majorTickMark val="none"/>
        <c:minorTickMark val="none"/>
        <c:tickLblPos val="none"/>
        <c:crossAx val="84171392"/>
        <c:crosses val="autoZero"/>
        <c:auto val="1"/>
        <c:lblOffset val="100"/>
        <c:baseTimeUnit val="years"/>
      </c:dateAx>
      <c:valAx>
        <c:axId val="8417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1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27.53</c:v>
                </c:pt>
                <c:pt idx="1">
                  <c:v>29.01</c:v>
                </c:pt>
                <c:pt idx="2">
                  <c:v>44.05</c:v>
                </c:pt>
                <c:pt idx="3">
                  <c:v>46.59</c:v>
                </c:pt>
                <c:pt idx="4">
                  <c:v>47.44</c:v>
                </c:pt>
              </c:numCache>
            </c:numRef>
          </c:val>
        </c:ser>
        <c:dLbls>
          <c:showLegendKey val="0"/>
          <c:showVal val="0"/>
          <c:showCatName val="0"/>
          <c:showSerName val="0"/>
          <c:showPercent val="0"/>
          <c:showBubbleSize val="0"/>
        </c:dLbls>
        <c:gapWidth val="150"/>
        <c:axId val="84197760"/>
        <c:axId val="841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84197760"/>
        <c:axId val="84199680"/>
      </c:lineChart>
      <c:dateAx>
        <c:axId val="84197760"/>
        <c:scaling>
          <c:orientation val="minMax"/>
        </c:scaling>
        <c:delete val="1"/>
        <c:axPos val="b"/>
        <c:numFmt formatCode="ge" sourceLinked="1"/>
        <c:majorTickMark val="none"/>
        <c:minorTickMark val="none"/>
        <c:tickLblPos val="none"/>
        <c:crossAx val="84199680"/>
        <c:crosses val="autoZero"/>
        <c:auto val="1"/>
        <c:lblOffset val="100"/>
        <c:baseTimeUnit val="years"/>
      </c:dateAx>
      <c:valAx>
        <c:axId val="841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quot;-&quot;">
                  <c:v>0.09</c:v>
                </c:pt>
                <c:pt idx="1">
                  <c:v>0</c:v>
                </c:pt>
                <c:pt idx="2">
                  <c:v>0</c:v>
                </c:pt>
                <c:pt idx="3">
                  <c:v>0</c:v>
                </c:pt>
                <c:pt idx="4">
                  <c:v>0</c:v>
                </c:pt>
              </c:numCache>
            </c:numRef>
          </c:val>
        </c:ser>
        <c:dLbls>
          <c:showLegendKey val="0"/>
          <c:showVal val="0"/>
          <c:showCatName val="0"/>
          <c:showSerName val="0"/>
          <c:showPercent val="0"/>
          <c:showBubbleSize val="0"/>
        </c:dLbls>
        <c:gapWidth val="150"/>
        <c:axId val="84246528"/>
        <c:axId val="842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84246528"/>
        <c:axId val="84248448"/>
      </c:lineChart>
      <c:dateAx>
        <c:axId val="84246528"/>
        <c:scaling>
          <c:orientation val="minMax"/>
        </c:scaling>
        <c:delete val="1"/>
        <c:axPos val="b"/>
        <c:numFmt formatCode="ge" sourceLinked="1"/>
        <c:majorTickMark val="none"/>
        <c:minorTickMark val="none"/>
        <c:tickLblPos val="none"/>
        <c:crossAx val="84248448"/>
        <c:crosses val="autoZero"/>
        <c:auto val="1"/>
        <c:lblOffset val="100"/>
        <c:baseTimeUnit val="years"/>
      </c:dateAx>
      <c:valAx>
        <c:axId val="842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287488"/>
        <c:axId val="842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84287488"/>
        <c:axId val="84289408"/>
      </c:lineChart>
      <c:dateAx>
        <c:axId val="84287488"/>
        <c:scaling>
          <c:orientation val="minMax"/>
        </c:scaling>
        <c:delete val="1"/>
        <c:axPos val="b"/>
        <c:numFmt formatCode="ge" sourceLinked="1"/>
        <c:majorTickMark val="none"/>
        <c:minorTickMark val="none"/>
        <c:tickLblPos val="none"/>
        <c:crossAx val="84289408"/>
        <c:crosses val="autoZero"/>
        <c:auto val="1"/>
        <c:lblOffset val="100"/>
        <c:baseTimeUnit val="years"/>
      </c:dateAx>
      <c:valAx>
        <c:axId val="8428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2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425.78</c:v>
                </c:pt>
                <c:pt idx="1">
                  <c:v>430.97</c:v>
                </c:pt>
                <c:pt idx="2">
                  <c:v>425.19</c:v>
                </c:pt>
                <c:pt idx="3">
                  <c:v>568.25</c:v>
                </c:pt>
                <c:pt idx="4">
                  <c:v>873.38</c:v>
                </c:pt>
              </c:numCache>
            </c:numRef>
          </c:val>
        </c:ser>
        <c:dLbls>
          <c:showLegendKey val="0"/>
          <c:showVal val="0"/>
          <c:showCatName val="0"/>
          <c:showSerName val="0"/>
          <c:showPercent val="0"/>
          <c:showBubbleSize val="0"/>
        </c:dLbls>
        <c:gapWidth val="150"/>
        <c:axId val="84317696"/>
        <c:axId val="843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84317696"/>
        <c:axId val="84319616"/>
      </c:lineChart>
      <c:dateAx>
        <c:axId val="84317696"/>
        <c:scaling>
          <c:orientation val="minMax"/>
        </c:scaling>
        <c:delete val="1"/>
        <c:axPos val="b"/>
        <c:numFmt formatCode="ge" sourceLinked="1"/>
        <c:majorTickMark val="none"/>
        <c:minorTickMark val="none"/>
        <c:tickLblPos val="none"/>
        <c:crossAx val="84319616"/>
        <c:crosses val="autoZero"/>
        <c:auto val="1"/>
        <c:lblOffset val="100"/>
        <c:baseTimeUnit val="years"/>
      </c:dateAx>
      <c:valAx>
        <c:axId val="8431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3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234.39</c:v>
                </c:pt>
                <c:pt idx="1">
                  <c:v>211.14</c:v>
                </c:pt>
                <c:pt idx="2">
                  <c:v>187.61</c:v>
                </c:pt>
                <c:pt idx="3">
                  <c:v>167.73</c:v>
                </c:pt>
                <c:pt idx="4">
                  <c:v>210.87</c:v>
                </c:pt>
              </c:numCache>
            </c:numRef>
          </c:val>
        </c:ser>
        <c:dLbls>
          <c:showLegendKey val="0"/>
          <c:showVal val="0"/>
          <c:showCatName val="0"/>
          <c:showSerName val="0"/>
          <c:showPercent val="0"/>
          <c:showBubbleSize val="0"/>
        </c:dLbls>
        <c:gapWidth val="150"/>
        <c:axId val="84413440"/>
        <c:axId val="844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84413440"/>
        <c:axId val="84423808"/>
      </c:lineChart>
      <c:dateAx>
        <c:axId val="84413440"/>
        <c:scaling>
          <c:orientation val="minMax"/>
        </c:scaling>
        <c:delete val="1"/>
        <c:axPos val="b"/>
        <c:numFmt formatCode="ge" sourceLinked="1"/>
        <c:majorTickMark val="none"/>
        <c:minorTickMark val="none"/>
        <c:tickLblPos val="none"/>
        <c:crossAx val="84423808"/>
        <c:crosses val="autoZero"/>
        <c:auto val="1"/>
        <c:lblOffset val="100"/>
        <c:baseTimeUnit val="years"/>
      </c:dateAx>
      <c:valAx>
        <c:axId val="84423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4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90.56</c:v>
                </c:pt>
                <c:pt idx="1">
                  <c:v>87.49</c:v>
                </c:pt>
                <c:pt idx="2">
                  <c:v>87.97</c:v>
                </c:pt>
                <c:pt idx="3">
                  <c:v>89.5</c:v>
                </c:pt>
                <c:pt idx="4">
                  <c:v>84.14</c:v>
                </c:pt>
              </c:numCache>
            </c:numRef>
          </c:val>
        </c:ser>
        <c:dLbls>
          <c:showLegendKey val="0"/>
          <c:showVal val="0"/>
          <c:showCatName val="0"/>
          <c:showSerName val="0"/>
          <c:showPercent val="0"/>
          <c:showBubbleSize val="0"/>
        </c:dLbls>
        <c:gapWidth val="150"/>
        <c:axId val="84466304"/>
        <c:axId val="844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84466304"/>
        <c:axId val="84472576"/>
      </c:lineChart>
      <c:dateAx>
        <c:axId val="84466304"/>
        <c:scaling>
          <c:orientation val="minMax"/>
        </c:scaling>
        <c:delete val="1"/>
        <c:axPos val="b"/>
        <c:numFmt formatCode="ge" sourceLinked="1"/>
        <c:majorTickMark val="none"/>
        <c:minorTickMark val="none"/>
        <c:tickLblPos val="none"/>
        <c:crossAx val="84472576"/>
        <c:crosses val="autoZero"/>
        <c:auto val="1"/>
        <c:lblOffset val="100"/>
        <c:baseTimeUnit val="years"/>
      </c:dateAx>
      <c:valAx>
        <c:axId val="844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223.05</c:v>
                </c:pt>
                <c:pt idx="1">
                  <c:v>230.82</c:v>
                </c:pt>
                <c:pt idx="2">
                  <c:v>229.82</c:v>
                </c:pt>
                <c:pt idx="3">
                  <c:v>225.97</c:v>
                </c:pt>
                <c:pt idx="4">
                  <c:v>239.06</c:v>
                </c:pt>
              </c:numCache>
            </c:numRef>
          </c:val>
        </c:ser>
        <c:dLbls>
          <c:showLegendKey val="0"/>
          <c:showVal val="0"/>
          <c:showCatName val="0"/>
          <c:showSerName val="0"/>
          <c:showPercent val="0"/>
          <c:showBubbleSize val="0"/>
        </c:dLbls>
        <c:gapWidth val="150"/>
        <c:axId val="84510592"/>
        <c:axId val="845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84510592"/>
        <c:axId val="84512768"/>
      </c:lineChart>
      <c:dateAx>
        <c:axId val="84510592"/>
        <c:scaling>
          <c:orientation val="minMax"/>
        </c:scaling>
        <c:delete val="1"/>
        <c:axPos val="b"/>
        <c:numFmt formatCode="ge" sourceLinked="1"/>
        <c:majorTickMark val="none"/>
        <c:minorTickMark val="none"/>
        <c:tickLblPos val="none"/>
        <c:crossAx val="84512768"/>
        <c:crosses val="autoZero"/>
        <c:auto val="1"/>
        <c:lblOffset val="100"/>
        <c:baseTimeUnit val="years"/>
      </c:dateAx>
      <c:valAx>
        <c:axId val="845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71" zoomScaleNormal="71" workbookViewId="0">
      <selection activeCell="BG89" sqref="BG8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北海道　美瑛町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116</v>
      </c>
      <c r="AE8" s="84"/>
      <c r="AF8" s="84"/>
      <c r="AG8" s="84"/>
      <c r="AH8" s="84"/>
      <c r="AI8" s="84"/>
      <c r="AJ8" s="84"/>
      <c r="AK8" s="5"/>
      <c r="AL8" s="71">
        <f>データ!$R$6</f>
        <v>10335</v>
      </c>
      <c r="AM8" s="71"/>
      <c r="AN8" s="71"/>
      <c r="AO8" s="71"/>
      <c r="AP8" s="71"/>
      <c r="AQ8" s="71"/>
      <c r="AR8" s="71"/>
      <c r="AS8" s="71"/>
      <c r="AT8" s="67">
        <f>データ!$S$6</f>
        <v>676.78</v>
      </c>
      <c r="AU8" s="68"/>
      <c r="AV8" s="68"/>
      <c r="AW8" s="68"/>
      <c r="AX8" s="68"/>
      <c r="AY8" s="68"/>
      <c r="AZ8" s="68"/>
      <c r="BA8" s="68"/>
      <c r="BB8" s="70">
        <f>データ!$T$6</f>
        <v>15.27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88.06</v>
      </c>
      <c r="J10" s="68"/>
      <c r="K10" s="68"/>
      <c r="L10" s="68"/>
      <c r="M10" s="68"/>
      <c r="N10" s="68"/>
      <c r="O10" s="69"/>
      <c r="P10" s="70">
        <f>データ!$P$6</f>
        <v>88.75</v>
      </c>
      <c r="Q10" s="70"/>
      <c r="R10" s="70"/>
      <c r="S10" s="70"/>
      <c r="T10" s="70"/>
      <c r="U10" s="70"/>
      <c r="V10" s="70"/>
      <c r="W10" s="71">
        <f>データ!$Q$6</f>
        <v>4416</v>
      </c>
      <c r="X10" s="71"/>
      <c r="Y10" s="71"/>
      <c r="Z10" s="71"/>
      <c r="AA10" s="71"/>
      <c r="AB10" s="71"/>
      <c r="AC10" s="71"/>
      <c r="AD10" s="2"/>
      <c r="AE10" s="2"/>
      <c r="AF10" s="2"/>
      <c r="AG10" s="2"/>
      <c r="AH10" s="5"/>
      <c r="AI10" s="5"/>
      <c r="AJ10" s="5"/>
      <c r="AK10" s="5"/>
      <c r="AL10" s="71">
        <f>データ!$U$6</f>
        <v>9129</v>
      </c>
      <c r="AM10" s="71"/>
      <c r="AN10" s="71"/>
      <c r="AO10" s="71"/>
      <c r="AP10" s="71"/>
      <c r="AQ10" s="71"/>
      <c r="AR10" s="71"/>
      <c r="AS10" s="71"/>
      <c r="AT10" s="67">
        <f>データ!$V$6</f>
        <v>187.34</v>
      </c>
      <c r="AU10" s="68"/>
      <c r="AV10" s="68"/>
      <c r="AW10" s="68"/>
      <c r="AX10" s="68"/>
      <c r="AY10" s="68"/>
      <c r="AZ10" s="68"/>
      <c r="BA10" s="68"/>
      <c r="BB10" s="70">
        <f>データ!$W$6</f>
        <v>48.73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14591</v>
      </c>
      <c r="D6" s="34">
        <f t="shared" si="3"/>
        <v>46</v>
      </c>
      <c r="E6" s="34">
        <f t="shared" si="3"/>
        <v>1</v>
      </c>
      <c r="F6" s="34">
        <f t="shared" si="3"/>
        <v>0</v>
      </c>
      <c r="G6" s="34">
        <f t="shared" si="3"/>
        <v>1</v>
      </c>
      <c r="H6" s="34" t="str">
        <f t="shared" si="3"/>
        <v>北海道　美瑛町</v>
      </c>
      <c r="I6" s="34" t="str">
        <f t="shared" si="3"/>
        <v>法適用</v>
      </c>
      <c r="J6" s="34" t="str">
        <f t="shared" si="3"/>
        <v>水道事業</v>
      </c>
      <c r="K6" s="34" t="str">
        <f t="shared" si="3"/>
        <v>末端給水事業</v>
      </c>
      <c r="L6" s="34" t="str">
        <f t="shared" si="3"/>
        <v>A8</v>
      </c>
      <c r="M6" s="34">
        <f t="shared" si="3"/>
        <v>0</v>
      </c>
      <c r="N6" s="35" t="str">
        <f t="shared" si="3"/>
        <v>-</v>
      </c>
      <c r="O6" s="35">
        <f t="shared" si="3"/>
        <v>88.06</v>
      </c>
      <c r="P6" s="35">
        <f t="shared" si="3"/>
        <v>88.75</v>
      </c>
      <c r="Q6" s="35">
        <f t="shared" si="3"/>
        <v>4416</v>
      </c>
      <c r="R6" s="35">
        <f t="shared" si="3"/>
        <v>10335</v>
      </c>
      <c r="S6" s="35">
        <f t="shared" si="3"/>
        <v>676.78</v>
      </c>
      <c r="T6" s="35">
        <f t="shared" si="3"/>
        <v>15.27</v>
      </c>
      <c r="U6" s="35">
        <f t="shared" si="3"/>
        <v>9129</v>
      </c>
      <c r="V6" s="35">
        <f t="shared" si="3"/>
        <v>187.34</v>
      </c>
      <c r="W6" s="35">
        <f t="shared" si="3"/>
        <v>48.73</v>
      </c>
      <c r="X6" s="36">
        <f>IF(X7="",NA(),X7)</f>
        <v>100.58</v>
      </c>
      <c r="Y6" s="36">
        <f t="shared" ref="Y6:AG6" si="4">IF(Y7="",NA(),Y7)</f>
        <v>100.13</v>
      </c>
      <c r="Z6" s="36">
        <f t="shared" si="4"/>
        <v>99.84</v>
      </c>
      <c r="AA6" s="36">
        <f t="shared" si="4"/>
        <v>101.15</v>
      </c>
      <c r="AB6" s="36">
        <f t="shared" si="4"/>
        <v>101.91</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425.78</v>
      </c>
      <c r="AU6" s="36">
        <f t="shared" ref="AU6:BC6" si="6">IF(AU7="",NA(),AU7)</f>
        <v>430.97</v>
      </c>
      <c r="AV6" s="36">
        <f t="shared" si="6"/>
        <v>425.19</v>
      </c>
      <c r="AW6" s="36">
        <f t="shared" si="6"/>
        <v>568.25</v>
      </c>
      <c r="AX6" s="36">
        <f t="shared" si="6"/>
        <v>873.38</v>
      </c>
      <c r="AY6" s="36">
        <f t="shared" si="6"/>
        <v>1002.64</v>
      </c>
      <c r="AZ6" s="36">
        <f t="shared" si="6"/>
        <v>1164.51</v>
      </c>
      <c r="BA6" s="36">
        <f t="shared" si="6"/>
        <v>434.72</v>
      </c>
      <c r="BB6" s="36">
        <f t="shared" si="6"/>
        <v>416.14</v>
      </c>
      <c r="BC6" s="36">
        <f t="shared" si="6"/>
        <v>371.89</v>
      </c>
      <c r="BD6" s="35" t="str">
        <f>IF(BD7="","",IF(BD7="-","【-】","【"&amp;SUBSTITUTE(TEXT(BD7,"#,##0.00"),"-","△")&amp;"】"))</f>
        <v>【262.87】</v>
      </c>
      <c r="BE6" s="36">
        <f>IF(BE7="",NA(),BE7)</f>
        <v>234.39</v>
      </c>
      <c r="BF6" s="36">
        <f t="shared" ref="BF6:BN6" si="7">IF(BF7="",NA(),BF7)</f>
        <v>211.14</v>
      </c>
      <c r="BG6" s="36">
        <f t="shared" si="7"/>
        <v>187.61</v>
      </c>
      <c r="BH6" s="36">
        <f t="shared" si="7"/>
        <v>167.73</v>
      </c>
      <c r="BI6" s="36">
        <f t="shared" si="7"/>
        <v>210.87</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90.56</v>
      </c>
      <c r="BQ6" s="36">
        <f t="shared" ref="BQ6:BY6" si="8">IF(BQ7="",NA(),BQ7)</f>
        <v>87.49</v>
      </c>
      <c r="BR6" s="36">
        <f t="shared" si="8"/>
        <v>87.97</v>
      </c>
      <c r="BS6" s="36">
        <f t="shared" si="8"/>
        <v>89.5</v>
      </c>
      <c r="BT6" s="36">
        <f t="shared" si="8"/>
        <v>84.14</v>
      </c>
      <c r="BU6" s="36">
        <f t="shared" si="8"/>
        <v>90.69</v>
      </c>
      <c r="BV6" s="36">
        <f t="shared" si="8"/>
        <v>90.64</v>
      </c>
      <c r="BW6" s="36">
        <f t="shared" si="8"/>
        <v>93.66</v>
      </c>
      <c r="BX6" s="36">
        <f t="shared" si="8"/>
        <v>92.76</v>
      </c>
      <c r="BY6" s="36">
        <f t="shared" si="8"/>
        <v>93.28</v>
      </c>
      <c r="BZ6" s="35" t="str">
        <f>IF(BZ7="","",IF(BZ7="-","【-】","【"&amp;SUBSTITUTE(TEXT(BZ7,"#,##0.00"),"-","△")&amp;"】"))</f>
        <v>【105.59】</v>
      </c>
      <c r="CA6" s="36">
        <f>IF(CA7="",NA(),CA7)</f>
        <v>223.05</v>
      </c>
      <c r="CB6" s="36">
        <f t="shared" ref="CB6:CJ6" si="9">IF(CB7="",NA(),CB7)</f>
        <v>230.82</v>
      </c>
      <c r="CC6" s="36">
        <f t="shared" si="9"/>
        <v>229.82</v>
      </c>
      <c r="CD6" s="36">
        <f t="shared" si="9"/>
        <v>225.97</v>
      </c>
      <c r="CE6" s="36">
        <f t="shared" si="9"/>
        <v>239.06</v>
      </c>
      <c r="CF6" s="36">
        <f t="shared" si="9"/>
        <v>211.08</v>
      </c>
      <c r="CG6" s="36">
        <f t="shared" si="9"/>
        <v>213.52</v>
      </c>
      <c r="CH6" s="36">
        <f t="shared" si="9"/>
        <v>208.21</v>
      </c>
      <c r="CI6" s="36">
        <f t="shared" si="9"/>
        <v>208.67</v>
      </c>
      <c r="CJ6" s="36">
        <f t="shared" si="9"/>
        <v>208.29</v>
      </c>
      <c r="CK6" s="35" t="str">
        <f>IF(CK7="","",IF(CK7="-","【-】","【"&amp;SUBSTITUTE(TEXT(CK7,"#,##0.00"),"-","△")&amp;"】"))</f>
        <v>【163.27】</v>
      </c>
      <c r="CL6" s="36">
        <f>IF(CL7="",NA(),CL7)</f>
        <v>65.63</v>
      </c>
      <c r="CM6" s="36">
        <f t="shared" ref="CM6:CU6" si="10">IF(CM7="",NA(),CM7)</f>
        <v>66.48</v>
      </c>
      <c r="CN6" s="36">
        <f t="shared" si="10"/>
        <v>66.84</v>
      </c>
      <c r="CO6" s="36">
        <f t="shared" si="10"/>
        <v>67.3</v>
      </c>
      <c r="CP6" s="36">
        <f t="shared" si="10"/>
        <v>68.510000000000005</v>
      </c>
      <c r="CQ6" s="36">
        <f t="shared" si="10"/>
        <v>49.69</v>
      </c>
      <c r="CR6" s="36">
        <f t="shared" si="10"/>
        <v>49.77</v>
      </c>
      <c r="CS6" s="36">
        <f t="shared" si="10"/>
        <v>49.22</v>
      </c>
      <c r="CT6" s="36">
        <f t="shared" si="10"/>
        <v>49.08</v>
      </c>
      <c r="CU6" s="36">
        <f t="shared" si="10"/>
        <v>49.32</v>
      </c>
      <c r="CV6" s="35" t="str">
        <f>IF(CV7="","",IF(CV7="-","【-】","【"&amp;SUBSTITUTE(TEXT(CV7,"#,##0.00"),"-","△")&amp;"】"))</f>
        <v>【59.94】</v>
      </c>
      <c r="CW6" s="36">
        <f>IF(CW7="",NA(),CW7)</f>
        <v>85.17</v>
      </c>
      <c r="CX6" s="36">
        <f t="shared" ref="CX6:DF6" si="11">IF(CX7="",NA(),CX7)</f>
        <v>84.38</v>
      </c>
      <c r="CY6" s="36">
        <f t="shared" si="11"/>
        <v>83.93</v>
      </c>
      <c r="CZ6" s="36">
        <f t="shared" si="11"/>
        <v>82.48</v>
      </c>
      <c r="DA6" s="36">
        <f t="shared" si="11"/>
        <v>83.07</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27.53</v>
      </c>
      <c r="DI6" s="36">
        <f t="shared" ref="DI6:DQ6" si="12">IF(DI7="",NA(),DI7)</f>
        <v>29.01</v>
      </c>
      <c r="DJ6" s="36">
        <f t="shared" si="12"/>
        <v>44.05</v>
      </c>
      <c r="DK6" s="36">
        <f t="shared" si="12"/>
        <v>46.59</v>
      </c>
      <c r="DL6" s="36">
        <f t="shared" si="12"/>
        <v>47.44</v>
      </c>
      <c r="DM6" s="36">
        <f t="shared" si="12"/>
        <v>35.18</v>
      </c>
      <c r="DN6" s="36">
        <f t="shared" si="12"/>
        <v>36.43</v>
      </c>
      <c r="DO6" s="36">
        <f t="shared" si="12"/>
        <v>46.12</v>
      </c>
      <c r="DP6" s="36">
        <f t="shared" si="12"/>
        <v>47.44</v>
      </c>
      <c r="DQ6" s="36">
        <f t="shared" si="12"/>
        <v>48.3</v>
      </c>
      <c r="DR6" s="35" t="str">
        <f>IF(DR7="","",IF(DR7="-","【-】","【"&amp;SUBSTITUTE(TEXT(DR7,"#,##0.00"),"-","△")&amp;"】"))</f>
        <v>【47.91】</v>
      </c>
      <c r="DS6" s="36">
        <f>IF(DS7="",NA(),DS7)</f>
        <v>0.09</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0.4</v>
      </c>
      <c r="EE6" s="36">
        <f t="shared" ref="EE6:EM6" si="14">IF(EE7="",NA(),EE7)</f>
        <v>0.32</v>
      </c>
      <c r="EF6" s="36">
        <f t="shared" si="14"/>
        <v>0.13</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14591</v>
      </c>
      <c r="D7" s="38">
        <v>46</v>
      </c>
      <c r="E7" s="38">
        <v>1</v>
      </c>
      <c r="F7" s="38">
        <v>0</v>
      </c>
      <c r="G7" s="38">
        <v>1</v>
      </c>
      <c r="H7" s="38" t="s">
        <v>105</v>
      </c>
      <c r="I7" s="38" t="s">
        <v>106</v>
      </c>
      <c r="J7" s="38" t="s">
        <v>107</v>
      </c>
      <c r="K7" s="38" t="s">
        <v>108</v>
      </c>
      <c r="L7" s="38" t="s">
        <v>109</v>
      </c>
      <c r="M7" s="38"/>
      <c r="N7" s="39" t="s">
        <v>110</v>
      </c>
      <c r="O7" s="39">
        <v>88.06</v>
      </c>
      <c r="P7" s="39">
        <v>88.75</v>
      </c>
      <c r="Q7" s="39">
        <v>4416</v>
      </c>
      <c r="R7" s="39">
        <v>10335</v>
      </c>
      <c r="S7" s="39">
        <v>676.78</v>
      </c>
      <c r="T7" s="39">
        <v>15.27</v>
      </c>
      <c r="U7" s="39">
        <v>9129</v>
      </c>
      <c r="V7" s="39">
        <v>187.34</v>
      </c>
      <c r="W7" s="39">
        <v>48.73</v>
      </c>
      <c r="X7" s="39">
        <v>100.58</v>
      </c>
      <c r="Y7" s="39">
        <v>100.13</v>
      </c>
      <c r="Z7" s="39">
        <v>99.84</v>
      </c>
      <c r="AA7" s="39">
        <v>101.15</v>
      </c>
      <c r="AB7" s="39">
        <v>101.91</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425.78</v>
      </c>
      <c r="AU7" s="39">
        <v>430.97</v>
      </c>
      <c r="AV7" s="39">
        <v>425.19</v>
      </c>
      <c r="AW7" s="39">
        <v>568.25</v>
      </c>
      <c r="AX7" s="39">
        <v>873.38</v>
      </c>
      <c r="AY7" s="39">
        <v>1002.64</v>
      </c>
      <c r="AZ7" s="39">
        <v>1164.51</v>
      </c>
      <c r="BA7" s="39">
        <v>434.72</v>
      </c>
      <c r="BB7" s="39">
        <v>416.14</v>
      </c>
      <c r="BC7" s="39">
        <v>371.89</v>
      </c>
      <c r="BD7" s="39">
        <v>262.87</v>
      </c>
      <c r="BE7" s="39">
        <v>234.39</v>
      </c>
      <c r="BF7" s="39">
        <v>211.14</v>
      </c>
      <c r="BG7" s="39">
        <v>187.61</v>
      </c>
      <c r="BH7" s="39">
        <v>167.73</v>
      </c>
      <c r="BI7" s="39">
        <v>210.87</v>
      </c>
      <c r="BJ7" s="39">
        <v>520.29999999999995</v>
      </c>
      <c r="BK7" s="39">
        <v>498.27</v>
      </c>
      <c r="BL7" s="39">
        <v>495.76</v>
      </c>
      <c r="BM7" s="39">
        <v>487.22</v>
      </c>
      <c r="BN7" s="39">
        <v>483.11</v>
      </c>
      <c r="BO7" s="39">
        <v>270.87</v>
      </c>
      <c r="BP7" s="39">
        <v>90.56</v>
      </c>
      <c r="BQ7" s="39">
        <v>87.49</v>
      </c>
      <c r="BR7" s="39">
        <v>87.97</v>
      </c>
      <c r="BS7" s="39">
        <v>89.5</v>
      </c>
      <c r="BT7" s="39">
        <v>84.14</v>
      </c>
      <c r="BU7" s="39">
        <v>90.69</v>
      </c>
      <c r="BV7" s="39">
        <v>90.64</v>
      </c>
      <c r="BW7" s="39">
        <v>93.66</v>
      </c>
      <c r="BX7" s="39">
        <v>92.76</v>
      </c>
      <c r="BY7" s="39">
        <v>93.28</v>
      </c>
      <c r="BZ7" s="39">
        <v>105.59</v>
      </c>
      <c r="CA7" s="39">
        <v>223.05</v>
      </c>
      <c r="CB7" s="39">
        <v>230.82</v>
      </c>
      <c r="CC7" s="39">
        <v>229.82</v>
      </c>
      <c r="CD7" s="39">
        <v>225.97</v>
      </c>
      <c r="CE7" s="39">
        <v>239.06</v>
      </c>
      <c r="CF7" s="39">
        <v>211.08</v>
      </c>
      <c r="CG7" s="39">
        <v>213.52</v>
      </c>
      <c r="CH7" s="39">
        <v>208.21</v>
      </c>
      <c r="CI7" s="39">
        <v>208.67</v>
      </c>
      <c r="CJ7" s="39">
        <v>208.29</v>
      </c>
      <c r="CK7" s="39">
        <v>163.27000000000001</v>
      </c>
      <c r="CL7" s="39">
        <v>65.63</v>
      </c>
      <c r="CM7" s="39">
        <v>66.48</v>
      </c>
      <c r="CN7" s="39">
        <v>66.84</v>
      </c>
      <c r="CO7" s="39">
        <v>67.3</v>
      </c>
      <c r="CP7" s="39">
        <v>68.510000000000005</v>
      </c>
      <c r="CQ7" s="39">
        <v>49.69</v>
      </c>
      <c r="CR7" s="39">
        <v>49.77</v>
      </c>
      <c r="CS7" s="39">
        <v>49.22</v>
      </c>
      <c r="CT7" s="39">
        <v>49.08</v>
      </c>
      <c r="CU7" s="39">
        <v>49.32</v>
      </c>
      <c r="CV7" s="39">
        <v>59.94</v>
      </c>
      <c r="CW7" s="39">
        <v>85.17</v>
      </c>
      <c r="CX7" s="39">
        <v>84.38</v>
      </c>
      <c r="CY7" s="39">
        <v>83.93</v>
      </c>
      <c r="CZ7" s="39">
        <v>82.48</v>
      </c>
      <c r="DA7" s="39">
        <v>83.07</v>
      </c>
      <c r="DB7" s="39">
        <v>80.010000000000005</v>
      </c>
      <c r="DC7" s="39">
        <v>79.98</v>
      </c>
      <c r="DD7" s="39">
        <v>79.48</v>
      </c>
      <c r="DE7" s="39">
        <v>79.3</v>
      </c>
      <c r="DF7" s="39">
        <v>79.34</v>
      </c>
      <c r="DG7" s="39">
        <v>90.22</v>
      </c>
      <c r="DH7" s="39">
        <v>27.53</v>
      </c>
      <c r="DI7" s="39">
        <v>29.01</v>
      </c>
      <c r="DJ7" s="39">
        <v>44.05</v>
      </c>
      <c r="DK7" s="39">
        <v>46.59</v>
      </c>
      <c r="DL7" s="39">
        <v>47.44</v>
      </c>
      <c r="DM7" s="39">
        <v>35.18</v>
      </c>
      <c r="DN7" s="39">
        <v>36.43</v>
      </c>
      <c r="DO7" s="39">
        <v>46.12</v>
      </c>
      <c r="DP7" s="39">
        <v>47.44</v>
      </c>
      <c r="DQ7" s="39">
        <v>48.3</v>
      </c>
      <c r="DR7" s="39">
        <v>47.91</v>
      </c>
      <c r="DS7" s="39">
        <v>0.09</v>
      </c>
      <c r="DT7" s="39">
        <v>0</v>
      </c>
      <c r="DU7" s="39">
        <v>0</v>
      </c>
      <c r="DV7" s="39">
        <v>0</v>
      </c>
      <c r="DW7" s="39">
        <v>0</v>
      </c>
      <c r="DX7" s="39">
        <v>8.41</v>
      </c>
      <c r="DY7" s="39">
        <v>8.7200000000000006</v>
      </c>
      <c r="DZ7" s="39">
        <v>9.86</v>
      </c>
      <c r="EA7" s="39">
        <v>11.16</v>
      </c>
      <c r="EB7" s="39">
        <v>12.43</v>
      </c>
      <c r="EC7" s="39">
        <v>15</v>
      </c>
      <c r="ED7" s="39">
        <v>0.4</v>
      </c>
      <c r="EE7" s="39">
        <v>0.32</v>
      </c>
      <c r="EF7" s="39">
        <v>0.13</v>
      </c>
      <c r="EG7" s="39">
        <v>0</v>
      </c>
      <c r="EH7" s="39">
        <v>0</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2018-02-05T02:06:21Z</cp:lastPrinted>
  <dcterms:created xsi:type="dcterms:W3CDTF">2017-12-25T01:20:01Z</dcterms:created>
  <dcterms:modified xsi:type="dcterms:W3CDTF">2018-02-05T02:13:13Z</dcterms:modified>
</cp:coreProperties>
</file>