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0430112_公営企業に係る経営比較分析表（令和2年度決算）の分析等について　0121〆\【経営比較分析表】2020_014591_47_1718\"/>
    </mc:Choice>
  </mc:AlternateContent>
  <workbookProtection workbookAlgorithmName="SHA-512" workbookHashValue="kKi7UtFxlNMydj59liWIBNMWIy3VaPflldx2mGLWZ/QiNYQLd+GvdLYAAckxQMlAXseCq1HqjCA6V2IgMCmRVA==" workbookSaltValue="gtKFmqdocGyI0j0nibAS1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<sst xmlns="http://schemas.openxmlformats.org/spreadsheetml/2006/main" count="236" uniqueCount="121">
  <si>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</si>
  <si>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</si>
  <si>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</si>
  <si>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</si>
  <si>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</si>
  <si>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</si>
  <si>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</si>
  <si>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</si>
  <si>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</si>
  <si>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</si>
  <si>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</si>
  <si>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</si>
  <si>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</si>
  <si>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</si>
  <si>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</si>
  <si>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</si>
  <si>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</si>
  <si>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</si>
  <si>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</si>
  <si>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</si>
  <si>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</si>
  <si>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</si>
  <si>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</si>
  <si>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</si>
  <si>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</si>
  <si>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</si>
  <si>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</si>
  <si>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</si>
  <si>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</si>
  <si>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</si>
  <si>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</si>
  <si>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</si>
  <si>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</si>
  <si>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</si>
  <si>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</si>
  <si>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</si>
  <si>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</si>
  <si>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</si>
  <si>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</si>
  <si>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</si>
  <si>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</si>
  <si>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</si>
  <si>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</si>
  <si>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</si>
  <si>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</si>
  <si>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</si>
  <si>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</si>
  <si>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</si>
  <si>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</si>
  <si>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</si>
  <si>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</si>
  <si>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</si>
  <si>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</si>
  <si>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</si>
  <si>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</si>
  <si>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</si>
  <si>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</si>
  <si>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</si>
  <si>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</si>
  <si>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</si>
  <si>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</si>
  <si>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</si>
  <si>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</si>
  <si>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</si>
  <si>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</si>
  <si>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</si>
  <si>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</si>
  <si>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</si>
  <si>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</si>
  <si>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</si>
  <si>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</si>
  <si>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</si>
  <si>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</si>
  <si>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</si>
  <si>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</si>
  <si>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</si>
  <si>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</si>
  <si>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</si>
  <si>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</si>
  <si>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</si>
  <si>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</si>
  <si>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</si>
  <si>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</si>
  <si>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</si>
  <si>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</si>
  <si>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</si>
  <si>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</si>
  <si>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</si>
  <si>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</si>
  <si>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</si>
  <si>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</si>
  <si>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</si>
  <si>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</si>
  <si>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</si>
  <si>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</si>
  <si>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</si>
  <si>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</si>
  <si>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美瑛町</t>
  </si>
  <si>
    <t>法非適用</t>
  </si>
  <si>
    <t>下水道事業</t>
  </si>
  <si>
    <t>公共下水道</t>
  </si>
  <si>
    <t>Cd1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</si>
  <si>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</si>
  <si>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</si>
  <si>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</si>
  <si>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</si>
  <si>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</si>
  <si>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</si>
  <si>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</si>
  <si>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</si>
  <si>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</si>
  <si>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</si>
  <si>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</si>
  <si>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</si>
  <si>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</si>
  <si>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</si>
  <si>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</si>
  <si>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</si>
  <si>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○費用に対する主な財源は料金収入となっているが、建設事業に係る地方債償還金や利子等の不足分については、他会計繰入金で賄っている状況である。
○施設利用率及び水洗化率は、類似団体平均値を上回っていることから、処理区域内における汚水処理は適正に行われているといえる。
○地方債償還金は減少傾向にあるが、老朽化する施設等の更新のため、今後増加することが見込まれる。
○中長期的な収支計画を分析し、今後の施設等の更新に係る投資財源を見据えた中で、効率的・合理的な事業運営に努めていく。</t>
    <rPh sb="1" eb="3">
      <t>ヒヨウ</t>
    </rPh>
    <rPh sb="4" eb="5">
      <t>タイ</t>
    </rPh>
    <rPh sb="7" eb="8">
      <t>オモ</t>
    </rPh>
    <rPh sb="9" eb="11">
      <t>ザイゲン</t>
    </rPh>
    <rPh sb="12" eb="14">
      <t>リョウキン</t>
    </rPh>
    <rPh sb="14" eb="16">
      <t>シュウニュウ</t>
    </rPh>
    <rPh sb="24" eb="26">
      <t>ケンセツ</t>
    </rPh>
    <rPh sb="26" eb="28">
      <t>ジギョウ</t>
    </rPh>
    <rPh sb="29" eb="30">
      <t>カカ</t>
    </rPh>
    <rPh sb="31" eb="33">
      <t>チホウ</t>
    </rPh>
    <rPh sb="33" eb="34">
      <t>サイ</t>
    </rPh>
    <rPh sb="34" eb="36">
      <t>ショウカン</t>
    </rPh>
    <rPh sb="36" eb="37">
      <t>キン</t>
    </rPh>
    <rPh sb="38" eb="40">
      <t>リシ</t>
    </rPh>
    <rPh sb="40" eb="41">
      <t>トウ</t>
    </rPh>
    <rPh sb="42" eb="45">
      <t>フソクブン</t>
    </rPh>
    <rPh sb="51" eb="52">
      <t>タ</t>
    </rPh>
    <rPh sb="52" eb="54">
      <t>カイケイ</t>
    </rPh>
    <rPh sb="54" eb="56">
      <t>クリイレ</t>
    </rPh>
    <rPh sb="56" eb="57">
      <t>キン</t>
    </rPh>
    <rPh sb="58" eb="59">
      <t>マカナ</t>
    </rPh>
    <rPh sb="63" eb="65">
      <t>ジョウキョウ</t>
    </rPh>
    <rPh sb="72" eb="74">
      <t>シセツ</t>
    </rPh>
    <rPh sb="74" eb="77">
      <t>リヨウリツ</t>
    </rPh>
    <rPh sb="77" eb="78">
      <t>オヨ</t>
    </rPh>
    <rPh sb="79" eb="82">
      <t>スイセンカ</t>
    </rPh>
    <rPh sb="82" eb="83">
      <t>リツ</t>
    </rPh>
    <rPh sb="85" eb="87">
      <t>ルイジ</t>
    </rPh>
    <rPh sb="87" eb="89">
      <t>ダンタイ</t>
    </rPh>
    <rPh sb="89" eb="92">
      <t>ヘイキンチ</t>
    </rPh>
    <rPh sb="93" eb="95">
      <t>ウワマワ</t>
    </rPh>
    <rPh sb="104" eb="106">
      <t>ショリ</t>
    </rPh>
    <rPh sb="106" eb="108">
      <t>クイキ</t>
    </rPh>
    <rPh sb="108" eb="109">
      <t>ナイ</t>
    </rPh>
    <rPh sb="113" eb="115">
      <t>オスイ</t>
    </rPh>
    <rPh sb="115" eb="117">
      <t>ショリ</t>
    </rPh>
    <rPh sb="118" eb="120">
      <t>テキセイ</t>
    </rPh>
    <rPh sb="121" eb="122">
      <t>オコナ</t>
    </rPh>
    <rPh sb="135" eb="138">
      <t>チホウサイ</t>
    </rPh>
    <rPh sb="138" eb="141">
      <t>ショウカンキン</t>
    </rPh>
    <rPh sb="142" eb="144">
      <t>ゲンショウ</t>
    </rPh>
    <rPh sb="144" eb="146">
      <t>ケイコウ</t>
    </rPh>
    <rPh sb="151" eb="154">
      <t>ロウキュウカ</t>
    </rPh>
    <rPh sb="156" eb="158">
      <t>シセツ</t>
    </rPh>
    <rPh sb="158" eb="159">
      <t>トウ</t>
    </rPh>
    <rPh sb="160" eb="162">
      <t>コウシン</t>
    </rPh>
    <rPh sb="166" eb="168">
      <t>コンゴ</t>
    </rPh>
    <rPh sb="168" eb="170">
      <t>ゾウカ</t>
    </rPh>
    <rPh sb="175" eb="177">
      <t>ミコ</t>
    </rPh>
    <rPh sb="184" eb="188">
      <t>チュウチョウキテキ</t>
    </rPh>
    <rPh sb="189" eb="191">
      <t>シュウシ</t>
    </rPh>
    <rPh sb="191" eb="193">
      <t>ケイカク</t>
    </rPh>
    <rPh sb="194" eb="196">
      <t>ブンセキ</t>
    </rPh>
    <rPh sb="198" eb="200">
      <t>コンゴ</t>
    </rPh>
    <rPh sb="201" eb="203">
      <t>シセツ</t>
    </rPh>
    <rPh sb="203" eb="204">
      <t>トウ</t>
    </rPh>
    <rPh sb="205" eb="207">
      <t>コウシン</t>
    </rPh>
    <rPh sb="208" eb="209">
      <t>カカ</t>
    </rPh>
    <rPh sb="210" eb="212">
      <t>トウシ</t>
    </rPh>
    <rPh sb="212" eb="214">
      <t>ザイゲン</t>
    </rPh>
    <rPh sb="215" eb="217">
      <t>ミス</t>
    </rPh>
    <rPh sb="219" eb="220">
      <t>ナカ</t>
    </rPh>
    <rPh sb="222" eb="225">
      <t>コウリツテキ</t>
    </rPh>
    <rPh sb="226" eb="229">
      <t>ゴウリテキ</t>
    </rPh>
    <rPh sb="230" eb="232">
      <t>ジギョウ</t>
    </rPh>
    <rPh sb="232" eb="234">
      <t>ウンエイ</t>
    </rPh>
    <rPh sb="235" eb="236">
      <t>ツト</t>
    </rPh>
    <phoneticPr fontId="4"/>
  </si>
  <si>
    <t>○管渠や処理場の整備が供用開始から30年以上が経過していることから、施設等の耐用年数や劣化状況から判断し順次更新を行っている。</t>
    <rPh sb="1" eb="3">
      <t>カンキョ</t>
    </rPh>
    <rPh sb="4" eb="7">
      <t>ショリジョウ</t>
    </rPh>
    <rPh sb="8" eb="10">
      <t>セイビ</t>
    </rPh>
    <rPh sb="11" eb="13">
      <t>キョウヨウ</t>
    </rPh>
    <rPh sb="13" eb="15">
      <t>カイシ</t>
    </rPh>
    <rPh sb="19" eb="22">
      <t>ネンイジョウ</t>
    </rPh>
    <rPh sb="23" eb="25">
      <t>ケイカ</t>
    </rPh>
    <rPh sb="34" eb="36">
      <t>シセツ</t>
    </rPh>
    <rPh sb="36" eb="37">
      <t>トウ</t>
    </rPh>
    <rPh sb="38" eb="40">
      <t>タイヨウ</t>
    </rPh>
    <rPh sb="40" eb="42">
      <t>ネンスウ</t>
    </rPh>
    <rPh sb="43" eb="45">
      <t>レッカ</t>
    </rPh>
    <rPh sb="45" eb="47">
      <t>ジョウキョウ</t>
    </rPh>
    <rPh sb="49" eb="51">
      <t>ハンダン</t>
    </rPh>
    <rPh sb="52" eb="54">
      <t>ジュンジ</t>
    </rPh>
    <rPh sb="54" eb="56">
      <t>コウシン</t>
    </rPh>
    <rPh sb="57" eb="58">
      <t>オコナ</t>
    </rPh>
    <phoneticPr fontId="4"/>
  </si>
  <si>
    <t>○現状としては、処理区域内の管渠整備が概ね完了し、区域内全体に普及しているといえる。
○今後は、管渠及び施設の老朽化対策を含めた維持管理が必要である。ストックマネジメント計画等に基づき、計画的な更新を行っていく必要がある。
○公営企業法適用化に向けた会計制度移行に係る事務を進めていく。公営企業会計になることにより、これまで以上に財政の見える化が図られることから、経営の効率化・合理化の検討を行った上で、経営改善に努めていく。</t>
    <rPh sb="1" eb="3">
      <t>ゲンジョウ</t>
    </rPh>
    <rPh sb="8" eb="10">
      <t>ショリ</t>
    </rPh>
    <rPh sb="10" eb="12">
      <t>クイキ</t>
    </rPh>
    <rPh sb="12" eb="13">
      <t>ナイ</t>
    </rPh>
    <rPh sb="14" eb="16">
      <t>カンキョ</t>
    </rPh>
    <rPh sb="16" eb="18">
      <t>セイビ</t>
    </rPh>
    <rPh sb="19" eb="20">
      <t>オオム</t>
    </rPh>
    <rPh sb="21" eb="23">
      <t>カンリョウ</t>
    </rPh>
    <rPh sb="25" eb="27">
      <t>クイキ</t>
    </rPh>
    <rPh sb="27" eb="28">
      <t>ナイ</t>
    </rPh>
    <rPh sb="28" eb="30">
      <t>ゼンタイ</t>
    </rPh>
    <rPh sb="31" eb="33">
      <t>フキュウ</t>
    </rPh>
    <rPh sb="45" eb="47">
      <t>コンゴ</t>
    </rPh>
    <rPh sb="49" eb="51">
      <t>カンキョ</t>
    </rPh>
    <rPh sb="51" eb="52">
      <t>オヨ</t>
    </rPh>
    <rPh sb="53" eb="55">
      <t>シセツ</t>
    </rPh>
    <rPh sb="56" eb="59">
      <t>ロウキュウカ</t>
    </rPh>
    <rPh sb="59" eb="61">
      <t>タイサク</t>
    </rPh>
    <rPh sb="62" eb="63">
      <t>フク</t>
    </rPh>
    <rPh sb="65" eb="67">
      <t>イジ</t>
    </rPh>
    <rPh sb="67" eb="69">
      <t>カンリ</t>
    </rPh>
    <rPh sb="70" eb="72">
      <t>ヒツヨウ</t>
    </rPh>
    <rPh sb="86" eb="88">
      <t>ケイカク</t>
    </rPh>
    <rPh sb="88" eb="89">
      <t>トウ</t>
    </rPh>
    <rPh sb="90" eb="91">
      <t>モト</t>
    </rPh>
    <rPh sb="94" eb="97">
      <t>ケイカクテキ</t>
    </rPh>
    <rPh sb="98" eb="100">
      <t>コウシン</t>
    </rPh>
    <rPh sb="101" eb="102">
      <t>オコナ</t>
    </rPh>
    <rPh sb="106" eb="108">
      <t>ヒツヨウ</t>
    </rPh>
    <rPh sb="115" eb="117">
      <t>コウエイ</t>
    </rPh>
    <rPh sb="117" eb="119">
      <t>キギョウ</t>
    </rPh>
    <rPh sb="119" eb="120">
      <t>ホウ</t>
    </rPh>
    <rPh sb="120" eb="122">
      <t>テキヨウ</t>
    </rPh>
    <rPh sb="122" eb="123">
      <t>カ</t>
    </rPh>
    <rPh sb="124" eb="125">
      <t>ム</t>
    </rPh>
    <rPh sb="127" eb="129">
      <t>カイケイ</t>
    </rPh>
    <rPh sb="129" eb="131">
      <t>セイド</t>
    </rPh>
    <rPh sb="131" eb="133">
      <t>イコウ</t>
    </rPh>
    <rPh sb="134" eb="135">
      <t>カカ</t>
    </rPh>
    <rPh sb="136" eb="138">
      <t>ジム</t>
    </rPh>
    <rPh sb="139" eb="140">
      <t>スス</t>
    </rPh>
    <rPh sb="145" eb="147">
      <t>コウエイ</t>
    </rPh>
    <rPh sb="147" eb="149">
      <t>キギョウ</t>
    </rPh>
    <rPh sb="149" eb="151">
      <t>カイケイ</t>
    </rPh>
    <rPh sb="164" eb="166">
      <t>イジョウ</t>
    </rPh>
    <rPh sb="167" eb="169">
      <t>ザイセイ</t>
    </rPh>
    <rPh sb="170" eb="171">
      <t>ミ</t>
    </rPh>
    <rPh sb="173" eb="174">
      <t>カ</t>
    </rPh>
    <rPh sb="175" eb="176">
      <t>ハカ</t>
    </rPh>
    <rPh sb="184" eb="186">
      <t>ケイエイ</t>
    </rPh>
    <rPh sb="187" eb="190">
      <t>コウリツカ</t>
    </rPh>
    <rPh sb="191" eb="194">
      <t>ゴウリカ</t>
    </rPh>
    <rPh sb="195" eb="197">
      <t>ケントウ</t>
    </rPh>
    <rPh sb="198" eb="199">
      <t>オコナ</t>
    </rPh>
    <rPh sb="201" eb="202">
      <t>ウエ</t>
    </rPh>
    <rPh sb="204" eb="206">
      <t>ケイエイ</t>
    </rPh>
    <rPh sb="206" eb="208">
      <t>カイゼン</t>
    </rPh>
    <rPh sb="209" eb="21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</si>
</sst>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5-4941-8742-4AA77D238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0.15</c:v>
                </c:pt>
                <c:pt idx="2">
                  <c:v>0.16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5-4941-8742-4AA77D238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64.709999999999994</c:v>
                </c:pt>
                <c:pt idx="1">
                  <c:v>60.05</c:v>
                </c:pt>
                <c:pt idx="2">
                  <c:v>56.95</c:v>
                </c:pt>
                <c:pt idx="3">
                  <c:v>58.22</c:v>
                </c:pt>
                <c:pt idx="4">
                  <c:v>59.26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E-4D16-9394-6387315A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55.58</c:v>
                </c:pt>
                <c:pt idx="1">
                  <c:v>54.05</c:v>
                </c:pt>
                <c:pt idx="2">
                  <c:v>57.54</c:v>
                </c:pt>
                <c:pt idx="3">
                  <c:v>55.55</c:v>
                </c:pt>
                <c:pt idx="4">
                  <c:v>55.84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E-4D16-9394-6387315A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96.35</c:v>
                </c:pt>
                <c:pt idx="1">
                  <c:v>96.37</c:v>
                </c:pt>
                <c:pt idx="2">
                  <c:v>96.29</c:v>
                </c:pt>
                <c:pt idx="3">
                  <c:v>96.42</c:v>
                </c:pt>
                <c:pt idx="4">
                  <c:v>96.94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1-4631-A6F6-78F295665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93.1</c:v>
                </c:pt>
                <c:pt idx="1">
                  <c:v>92.88</c:v>
                </c:pt>
                <c:pt idx="2">
                  <c:v>92.87</c:v>
                </c:pt>
                <c:pt idx="3">
                  <c:v>91.64</c:v>
                </c:pt>
                <c:pt idx="4">
                  <c:v>92.34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1-4631-A6F6-78F295665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89.48</c:v>
                </c:pt>
                <c:pt idx="1">
                  <c:v>93.11</c:v>
                </c:pt>
                <c:pt idx="2">
                  <c:v>92.35</c:v>
                </c:pt>
                <c:pt idx="3">
                  <c:v>99.55</c:v>
                </c:pt>
                <c:pt idx="4">
                  <c:v>101.29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9-42CC-A6A7-5B54391DD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9-42CC-A6A7-5B54391DD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B-4DF2-ADD0-3BE837E8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B-4DF2-ADD0-3BE837E8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1-48C0-A8A7-120B2FB9E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1-48C0-A8A7-120B2FB9E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B-478D-932F-9CA4F4220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B-478D-932F-9CA4F4220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2-4F53-9845-AD022C44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2-4F53-9845-AD022C44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447.68</c:v>
                </c:pt>
                <c:pt idx="1">
                  <c:v>415.17</c:v>
                </c:pt>
                <c:pt idx="2">
                  <c:v>392.89</c:v>
                </c:pt>
                <c:pt idx="3">
                  <c:v>366.4</c:v>
                </c:pt>
                <c:pt idx="4">
                  <c:v>338.26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A-4C28-9660-E90A16677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671.97</c:v>
                </c:pt>
                <c:pt idx="1">
                  <c:v>798.84</c:v>
                </c:pt>
                <c:pt idx="2">
                  <c:v>692.13</c:v>
                </c:pt>
                <c:pt idx="3">
                  <c:v>807.75</c:v>
                </c:pt>
                <c:pt idx="4">
                  <c:v>812.92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A-4C28-9660-E90A16677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103.17</c:v>
                </c:pt>
                <c:pt idx="1">
                  <c:v>100</c:v>
                </c:pt>
                <c:pt idx="2">
                  <c:v>100</c:v>
                </c:pt>
                <c:pt idx="3">
                  <c:v>99.89</c:v>
                </c:pt>
                <c:pt idx="4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6-4536-9176-37F0D1FB3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86.34</c:v>
                </c:pt>
                <c:pt idx="1">
                  <c:v>86.85</c:v>
                </c:pt>
                <c:pt idx="2">
                  <c:v>88.98</c:v>
                </c:pt>
                <c:pt idx="3">
                  <c:v>86.94</c:v>
                </c:pt>
                <c:pt idx="4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6-4536-9176-37F0D1FB3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144.9</c:v>
                </c:pt>
                <c:pt idx="1">
                  <c:v>151.66</c:v>
                </c:pt>
                <c:pt idx="2">
                  <c:v>150.26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9-4F8A-B61E-5102287E9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175.12</c:v>
                </c:pt>
                <c:pt idx="1">
                  <c:v>177.15</c:v>
                </c:pt>
                <c:pt idx="2">
                  <c:v>175.05</c:v>
                </c:pt>
                <c:pt idx="3">
                  <c:v>179.63</c:v>
                </c:pt>
                <c:pt idx="4">
                  <c:v>188.57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9-4F8A-B61E-5102287E9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M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美瑛町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Cd1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9775</v>
      </c>
      <c r="AM8" s="69"/>
      <c r="AN8" s="69"/>
      <c r="AO8" s="69"/>
      <c r="AP8" s="69"/>
      <c r="AQ8" s="69"/>
      <c r="AR8" s="69"/>
      <c r="AS8" s="69"/>
      <c r="AT8" s="68">
        <f>データ!T6</f>
        <v>676.78</v>
      </c>
      <c r="AU8" s="68"/>
      <c r="AV8" s="68"/>
      <c r="AW8" s="68"/>
      <c r="AX8" s="68"/>
      <c r="AY8" s="68"/>
      <c r="AZ8" s="68"/>
      <c r="BA8" s="68"/>
      <c r="BB8" s="68">
        <f>データ!U6</f>
        <v>14.44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65.97</v>
      </c>
      <c r="Q10" s="68"/>
      <c r="R10" s="68"/>
      <c r="S10" s="68"/>
      <c r="T10" s="68"/>
      <c r="U10" s="68"/>
      <c r="V10" s="68"/>
      <c r="W10" s="68">
        <f>データ!Q6</f>
        <v>68.44</v>
      </c>
      <c r="X10" s="68"/>
      <c r="Y10" s="68"/>
      <c r="Z10" s="68"/>
      <c r="AA10" s="68"/>
      <c r="AB10" s="68"/>
      <c r="AC10" s="68"/>
      <c r="AD10" s="69">
        <f>データ!R6</f>
        <v>2904</v>
      </c>
      <c r="AE10" s="69"/>
      <c r="AF10" s="69"/>
      <c r="AG10" s="69"/>
      <c r="AH10" s="69"/>
      <c r="AI10" s="69"/>
      <c r="AJ10" s="69"/>
      <c r="AK10" s="2"/>
      <c r="AL10" s="69">
        <f>データ!V6</f>
        <v>6402</v>
      </c>
      <c r="AM10" s="69"/>
      <c r="AN10" s="69"/>
      <c r="AO10" s="69"/>
      <c r="AP10" s="69"/>
      <c r="AQ10" s="69"/>
      <c r="AR10" s="69"/>
      <c r="AS10" s="69"/>
      <c r="AT10" s="68">
        <f>データ!W6</f>
        <v>2.91</v>
      </c>
      <c r="AU10" s="68"/>
      <c r="AV10" s="68"/>
      <c r="AW10" s="68"/>
      <c r="AX10" s="68"/>
      <c r="AY10" s="68"/>
      <c r="AZ10" s="68"/>
      <c r="BA10" s="68"/>
      <c r="BB10" s="68">
        <f>データ!X6</f>
        <v>2200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120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43</v>
      </c>
      <c r="N86" s="26" t="s">
        <v>43</v>
      </c>
      <c r="O86" s="26" t="str">
        <f>データ!EO6</f>
        <v>【0.30】</v>
      </c>
    </row>
  </sheetData>
  <sheetProtection algorithmName="SHA-512" hashValue="6UN6kc2iFQH4wKxtfYwUdbFwMawzBT/kj2sMwdjdJ/3o1zlsguruD8zlRCFC1fcq1MEX5NY4hecTIy/3rBWNoQ==" saltValue="xWeaAVMJr4DSKEvvG/ShE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14591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北海道　美瑛町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65.97</v>
      </c>
      <c r="Q6" s="34">
        <f t="shared" si="3"/>
        <v>68.44</v>
      </c>
      <c r="R6" s="34">
        <f t="shared" si="3"/>
        <v>2904</v>
      </c>
      <c r="S6" s="34">
        <f t="shared" si="3"/>
        <v>9775</v>
      </c>
      <c r="T6" s="34">
        <f t="shared" si="3"/>
        <v>676.78</v>
      </c>
      <c r="U6" s="34">
        <f t="shared" si="3"/>
        <v>14.44</v>
      </c>
      <c r="V6" s="34">
        <f t="shared" si="3"/>
        <v>6402</v>
      </c>
      <c r="W6" s="34">
        <f t="shared" si="3"/>
        <v>2.91</v>
      </c>
      <c r="X6" s="34">
        <f t="shared" si="3"/>
        <v>2200</v>
      </c>
      <c r="Y6" s="35">
        <f>IF(Y7="",NA(),Y7)</f>
        <v>89.48</v>
      </c>
      <c r="Z6" s="35">
        <f t="shared" ref="Z6:AH6" si="4">IF(Z7="",NA(),Z7)</f>
        <v>93.11</v>
      </c>
      <c r="AA6" s="35">
        <f t="shared" si="4"/>
        <v>92.35</v>
      </c>
      <c r="AB6" s="35">
        <f t="shared" si="4"/>
        <v>99.55</v>
      </c>
      <c r="AC6" s="35">
        <f t="shared" si="4"/>
        <v>101.29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447.68</v>
      </c>
      <c r="BG6" s="35">
        <f t="shared" ref="BG6:BO6" si="7">IF(BG7="",NA(),BG7)</f>
        <v>415.17</v>
      </c>
      <c r="BH6" s="35">
        <f t="shared" si="7"/>
        <v>392.89</v>
      </c>
      <c r="BI6" s="35">
        <f t="shared" si="7"/>
        <v>366.4</v>
      </c>
      <c r="BJ6" s="35">
        <f t="shared" si="7"/>
        <v>338.26</v>
      </c>
      <c r="BK6" s="35">
        <f t="shared" si="7"/>
        <v>671.97</v>
      </c>
      <c r="BL6" s="35">
        <f t="shared" si="7"/>
        <v>798.84</v>
      </c>
      <c r="BM6" s="35">
        <f t="shared" si="7"/>
        <v>692.13</v>
      </c>
      <c r="BN6" s="35">
        <f t="shared" si="7"/>
        <v>807.75</v>
      </c>
      <c r="BO6" s="35">
        <f t="shared" si="7"/>
        <v>812.92</v>
      </c>
      <c r="BP6" s="34" t="str">
        <f>IF(BP7="","",IF(BP7="-","【-】","【"&amp;SUBSTITUTE(TEXT(BP7,"#,##0.00"),"-","△")&amp;"】"))</f>
        <v>【705.21】</v>
      </c>
      <c r="BQ6" s="35">
        <f>IF(BQ7="",NA(),BQ7)</f>
        <v>103.17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99.89</v>
      </c>
      <c r="BU6" s="35">
        <f t="shared" si="8"/>
        <v>101.7</v>
      </c>
      <c r="BV6" s="35">
        <f t="shared" si="8"/>
        <v>86.34</v>
      </c>
      <c r="BW6" s="35">
        <f t="shared" si="8"/>
        <v>86.85</v>
      </c>
      <c r="BX6" s="35">
        <f t="shared" si="8"/>
        <v>88.98</v>
      </c>
      <c r="BY6" s="35">
        <f t="shared" si="8"/>
        <v>86.94</v>
      </c>
      <c r="BZ6" s="35">
        <f t="shared" si="8"/>
        <v>85.4</v>
      </c>
      <c r="CA6" s="34" t="str">
        <f>IF(CA7="","",IF(CA7="-","【-】","【"&amp;SUBSTITUTE(TEXT(CA7,"#,##0.00"),"-","△")&amp;"】"))</f>
        <v>【98.96】</v>
      </c>
      <c r="CB6" s="35">
        <f>IF(CB7="",NA(),CB7)</f>
        <v>144.9</v>
      </c>
      <c r="CC6" s="35">
        <f t="shared" ref="CC6:CK6" si="9">IF(CC7="",NA(),CC7)</f>
        <v>151.66</v>
      </c>
      <c r="CD6" s="35">
        <f t="shared" si="9"/>
        <v>150.26</v>
      </c>
      <c r="CE6" s="35">
        <f t="shared" si="9"/>
        <v>150</v>
      </c>
      <c r="CF6" s="35">
        <f t="shared" si="9"/>
        <v>150</v>
      </c>
      <c r="CG6" s="35">
        <f t="shared" si="9"/>
        <v>175.12</v>
      </c>
      <c r="CH6" s="35">
        <f t="shared" si="9"/>
        <v>177.15</v>
      </c>
      <c r="CI6" s="35">
        <f t="shared" si="9"/>
        <v>175.05</v>
      </c>
      <c r="CJ6" s="35">
        <f t="shared" si="9"/>
        <v>179.63</v>
      </c>
      <c r="CK6" s="35">
        <f t="shared" si="9"/>
        <v>188.57</v>
      </c>
      <c r="CL6" s="34" t="str">
        <f>IF(CL7="","",IF(CL7="-","【-】","【"&amp;SUBSTITUTE(TEXT(CL7,"#,##0.00"),"-","△")&amp;"】"))</f>
        <v>【134.52】</v>
      </c>
      <c r="CM6" s="35">
        <f>IF(CM7="",NA(),CM7)</f>
        <v>64.709999999999994</v>
      </c>
      <c r="CN6" s="35">
        <f t="shared" ref="CN6:CV6" si="10">IF(CN7="",NA(),CN7)</f>
        <v>60.05</v>
      </c>
      <c r="CO6" s="35">
        <f t="shared" si="10"/>
        <v>56.95</v>
      </c>
      <c r="CP6" s="35">
        <f t="shared" si="10"/>
        <v>58.22</v>
      </c>
      <c r="CQ6" s="35">
        <f t="shared" si="10"/>
        <v>59.26</v>
      </c>
      <c r="CR6" s="35">
        <f t="shared" si="10"/>
        <v>55.58</v>
      </c>
      <c r="CS6" s="35">
        <f t="shared" si="10"/>
        <v>54.05</v>
      </c>
      <c r="CT6" s="35">
        <f t="shared" si="10"/>
        <v>57.54</v>
      </c>
      <c r="CU6" s="35">
        <f t="shared" si="10"/>
        <v>55.55</v>
      </c>
      <c r="CV6" s="35">
        <f t="shared" si="10"/>
        <v>55.84</v>
      </c>
      <c r="CW6" s="34" t="str">
        <f>IF(CW7="","",IF(CW7="-","【-】","【"&amp;SUBSTITUTE(TEXT(CW7,"#,##0.00"),"-","△")&amp;"】"))</f>
        <v>【59.57】</v>
      </c>
      <c r="CX6" s="35">
        <f>IF(CX7="",NA(),CX7)</f>
        <v>96.35</v>
      </c>
      <c r="CY6" s="35">
        <f t="shared" ref="CY6:DG6" si="11">IF(CY7="",NA(),CY7)</f>
        <v>96.37</v>
      </c>
      <c r="CZ6" s="35">
        <f t="shared" si="11"/>
        <v>96.29</v>
      </c>
      <c r="DA6" s="35">
        <f t="shared" si="11"/>
        <v>96.42</v>
      </c>
      <c r="DB6" s="35">
        <f t="shared" si="11"/>
        <v>96.94</v>
      </c>
      <c r="DC6" s="35">
        <f t="shared" si="11"/>
        <v>93.1</v>
      </c>
      <c r="DD6" s="35">
        <f t="shared" si="11"/>
        <v>92.88</v>
      </c>
      <c r="DE6" s="35">
        <f t="shared" si="11"/>
        <v>92.87</v>
      </c>
      <c r="DF6" s="35">
        <f t="shared" si="11"/>
        <v>91.64</v>
      </c>
      <c r="DG6" s="35">
        <f t="shared" si="11"/>
        <v>92.34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0.15</v>
      </c>
      <c r="EL6" s="35">
        <f t="shared" si="14"/>
        <v>0.16</v>
      </c>
      <c r="EM6" s="35">
        <f t="shared" si="14"/>
        <v>0.1</v>
      </c>
      <c r="EN6" s="35">
        <f t="shared" si="14"/>
        <v>0.09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14591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65.97</v>
      </c>
      <c r="Q7" s="38">
        <v>68.44</v>
      </c>
      <c r="R7" s="38">
        <v>2904</v>
      </c>
      <c r="S7" s="38">
        <v>9775</v>
      </c>
      <c r="T7" s="38">
        <v>676.78</v>
      </c>
      <c r="U7" s="38">
        <v>14.44</v>
      </c>
      <c r="V7" s="38">
        <v>6402</v>
      </c>
      <c r="W7" s="38">
        <v>2.91</v>
      </c>
      <c r="X7" s="38">
        <v>2200</v>
      </c>
      <c r="Y7" s="38">
        <v>89.48</v>
      </c>
      <c r="Z7" s="38">
        <v>93.11</v>
      </c>
      <c r="AA7" s="38">
        <v>92.35</v>
      </c>
      <c r="AB7" s="38">
        <v>99.55</v>
      </c>
      <c r="AC7" s="38">
        <v>101.29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447.68</v>
      </c>
      <c r="BG7" s="38">
        <v>415.17</v>
      </c>
      <c r="BH7" s="38">
        <v>392.89</v>
      </c>
      <c r="BI7" s="38">
        <v>366.4</v>
      </c>
      <c r="BJ7" s="38">
        <v>338.26</v>
      </c>
      <c r="BK7" s="38">
        <v>671.97</v>
      </c>
      <c r="BL7" s="38">
        <v>798.84</v>
      </c>
      <c r="BM7" s="38">
        <v>692.13</v>
      </c>
      <c r="BN7" s="38">
        <v>807.75</v>
      </c>
      <c r="BO7" s="38">
        <v>812.92</v>
      </c>
      <c r="BP7" s="38">
        <v>705.21</v>
      </c>
      <c r="BQ7" s="38">
        <v>103.17</v>
      </c>
      <c r="BR7" s="38">
        <v>100</v>
      </c>
      <c r="BS7" s="38">
        <v>100</v>
      </c>
      <c r="BT7" s="38">
        <v>99.89</v>
      </c>
      <c r="BU7" s="38">
        <v>101.7</v>
      </c>
      <c r="BV7" s="38">
        <v>86.34</v>
      </c>
      <c r="BW7" s="38">
        <v>86.85</v>
      </c>
      <c r="BX7" s="38">
        <v>88.98</v>
      </c>
      <c r="BY7" s="38">
        <v>86.94</v>
      </c>
      <c r="BZ7" s="38">
        <v>85.4</v>
      </c>
      <c r="CA7" s="38">
        <v>98.96</v>
      </c>
      <c r="CB7" s="38">
        <v>144.9</v>
      </c>
      <c r="CC7" s="38">
        <v>151.66</v>
      </c>
      <c r="CD7" s="38">
        <v>150.26</v>
      </c>
      <c r="CE7" s="38">
        <v>150</v>
      </c>
      <c r="CF7" s="38">
        <v>150</v>
      </c>
      <c r="CG7" s="38">
        <v>175.12</v>
      </c>
      <c r="CH7" s="38">
        <v>177.15</v>
      </c>
      <c r="CI7" s="38">
        <v>175.05</v>
      </c>
      <c r="CJ7" s="38">
        <v>179.63</v>
      </c>
      <c r="CK7" s="38">
        <v>188.57</v>
      </c>
      <c r="CL7" s="38">
        <v>134.52000000000001</v>
      </c>
      <c r="CM7" s="38">
        <v>64.709999999999994</v>
      </c>
      <c r="CN7" s="38">
        <v>60.05</v>
      </c>
      <c r="CO7" s="38">
        <v>56.95</v>
      </c>
      <c r="CP7" s="38">
        <v>58.22</v>
      </c>
      <c r="CQ7" s="38">
        <v>59.26</v>
      </c>
      <c r="CR7" s="38">
        <v>55.58</v>
      </c>
      <c r="CS7" s="38">
        <v>54.05</v>
      </c>
      <c r="CT7" s="38">
        <v>57.54</v>
      </c>
      <c r="CU7" s="38">
        <v>55.55</v>
      </c>
      <c r="CV7" s="38">
        <v>55.84</v>
      </c>
      <c r="CW7" s="38">
        <v>59.57</v>
      </c>
      <c r="CX7" s="38">
        <v>96.35</v>
      </c>
      <c r="CY7" s="38">
        <v>96.37</v>
      </c>
      <c r="CZ7" s="38">
        <v>96.29</v>
      </c>
      <c r="DA7" s="38">
        <v>96.42</v>
      </c>
      <c r="DB7" s="38">
        <v>96.94</v>
      </c>
      <c r="DC7" s="38">
        <v>93.1</v>
      </c>
      <c r="DD7" s="38">
        <v>92.88</v>
      </c>
      <c r="DE7" s="38">
        <v>92.87</v>
      </c>
      <c r="DF7" s="38">
        <v>91.64</v>
      </c>
      <c r="DG7" s="38">
        <v>92.34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0.15</v>
      </c>
      <c r="EL7" s="38">
        <v>0.16</v>
      </c>
      <c r="EM7" s="38">
        <v>0.1</v>
      </c>
      <c r="EN7" s="38">
        <v>0.09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2021-12-03T07:42:23Z</dcterms:created>
  <dcterms:modified xsi:type="dcterms:W3CDTF">2022-01-13T00:46:19Z</dcterms:modified>
  <cp:category/>
</cp:coreProperties>
</file>